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23" i="1"/>
  <c r="N24"/>
  <c r="N25"/>
  <c r="N26"/>
  <c r="N27"/>
  <c r="N22"/>
  <c r="K29"/>
  <c r="K28"/>
  <c r="K25"/>
  <c r="K24"/>
  <c r="K23"/>
  <c r="K22"/>
  <c r="K21"/>
  <c r="K20"/>
  <c r="K19"/>
  <c r="K16"/>
  <c r="K15"/>
  <c r="K14"/>
  <c r="K13"/>
  <c r="K8"/>
  <c r="K9"/>
  <c r="K10"/>
  <c r="K11"/>
  <c r="K12"/>
  <c r="K7"/>
  <c r="I8"/>
  <c r="L8" s="1"/>
  <c r="I12"/>
  <c r="L12" s="1"/>
  <c r="I16"/>
  <c r="L14" s="1"/>
  <c r="I20"/>
  <c r="L22" s="1"/>
  <c r="I24"/>
  <c r="L28" s="1"/>
  <c r="I28"/>
  <c r="O24" s="1"/>
  <c r="I7"/>
  <c r="L7" s="1"/>
  <c r="H8"/>
  <c r="H11"/>
  <c r="I11" s="1"/>
  <c r="L11" s="1"/>
  <c r="H12"/>
  <c r="H15"/>
  <c r="I15" s="1"/>
  <c r="L20" s="1"/>
  <c r="H16"/>
  <c r="H19"/>
  <c r="I19" s="1"/>
  <c r="L21" s="1"/>
  <c r="H20"/>
  <c r="H23"/>
  <c r="I23" s="1"/>
  <c r="L25" s="1"/>
  <c r="H24"/>
  <c r="H27"/>
  <c r="I27" s="1"/>
  <c r="O23" s="1"/>
  <c r="H28"/>
  <c r="H31"/>
  <c r="I31" s="1"/>
  <c r="O27" s="1"/>
  <c r="H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7"/>
  <c r="F8"/>
  <c r="F9"/>
  <c r="H9" s="1"/>
  <c r="I9" s="1"/>
  <c r="L9" s="1"/>
  <c r="F10"/>
  <c r="H10" s="1"/>
  <c r="I10" s="1"/>
  <c r="L10" s="1"/>
  <c r="F11"/>
  <c r="F12"/>
  <c r="F13"/>
  <c r="H13" s="1"/>
  <c r="I13" s="1"/>
  <c r="L19" s="1"/>
  <c r="F14"/>
  <c r="H14" s="1"/>
  <c r="I14" s="1"/>
  <c r="L13" s="1"/>
  <c r="F15"/>
  <c r="F16"/>
  <c r="F17"/>
  <c r="H17" s="1"/>
  <c r="I17" s="1"/>
  <c r="L15" s="1"/>
  <c r="F18"/>
  <c r="H18" s="1"/>
  <c r="I18" s="1"/>
  <c r="L16" s="1"/>
  <c r="F19"/>
  <c r="F20"/>
  <c r="F21"/>
  <c r="H21" s="1"/>
  <c r="I21" s="1"/>
  <c r="L23" s="1"/>
  <c r="F22"/>
  <c r="H22" s="1"/>
  <c r="I22" s="1"/>
  <c r="L24" s="1"/>
  <c r="F23"/>
  <c r="F24"/>
  <c r="F25"/>
  <c r="H25" s="1"/>
  <c r="I25" s="1"/>
  <c r="L29" s="1"/>
  <c r="F26"/>
  <c r="H26" s="1"/>
  <c r="I26" s="1"/>
  <c r="O22" s="1"/>
  <c r="F27"/>
  <c r="F28"/>
  <c r="F29"/>
  <c r="H29" s="1"/>
  <c r="I29" s="1"/>
  <c r="O25" s="1"/>
  <c r="F30"/>
  <c r="H30" s="1"/>
  <c r="I30" s="1"/>
  <c r="O26" s="1"/>
  <c r="F31"/>
  <c r="F7"/>
</calcChain>
</file>

<file path=xl/sharedStrings.xml><?xml version="1.0" encoding="utf-8"?>
<sst xmlns="http://schemas.openxmlformats.org/spreadsheetml/2006/main" count="25" uniqueCount="23">
  <si>
    <t>Measurement of RF response of BLAB3A on BLAB3 evaluation board</t>
  </si>
  <si>
    <t>highly non-ideal coupling for RF</t>
  </si>
  <si>
    <t>significant board-level noise</t>
  </si>
  <si>
    <t>Kurtis &amp; Gary</t>
  </si>
  <si>
    <t>Input Frequency</t>
  </si>
  <si>
    <t>Ref Amp</t>
  </si>
  <si>
    <t>[MHz]</t>
  </si>
  <si>
    <t>[mV]</t>
  </si>
  <si>
    <t>Sample</t>
  </si>
  <si>
    <t>[min]</t>
  </si>
  <si>
    <t>[max]</t>
  </si>
  <si>
    <t>Multiplier</t>
  </si>
  <si>
    <t>[factor]</t>
  </si>
  <si>
    <t>[counts]</t>
  </si>
  <si>
    <t>Difference</t>
  </si>
  <si>
    <t>saturated?</t>
  </si>
  <si>
    <t>Scaled</t>
  </si>
  <si>
    <t>Log</t>
  </si>
  <si>
    <t>[dB]</t>
  </si>
  <si>
    <t>40mV</t>
  </si>
  <si>
    <t>80mV</t>
  </si>
  <si>
    <t>160mV</t>
  </si>
  <si>
    <t>320mV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</si>
</sst>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5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BLAB3A</a:t>
            </a:r>
            <a:r>
              <a:rPr lang="en-US" baseline="0"/>
              <a:t> Frequency Response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40mV</c:v>
          </c:tx>
          <c:spPr>
            <a:ln w="28575">
              <a:noFill/>
            </a:ln>
          </c:spPr>
          <c:xVal>
            <c:numRef>
              <c:f>Sheet1!$B$7:$B$12</c:f>
              <c:numCache>
                <c:formatCode>General</c:formatCode>
                <c:ptCount val="6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</c:numCache>
            </c:numRef>
          </c:xVal>
          <c:yVal>
            <c:numRef>
              <c:f>Sheet1!$I$7:$I$12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0.44552789422304417</c:v>
                </c:pt>
                <c:pt idx="4">
                  <c:v>-4.747218315892078</c:v>
                </c:pt>
                <c:pt idx="5">
                  <c:v>-5.9296473582652105</c:v>
                </c:pt>
              </c:numCache>
            </c:numRef>
          </c:yVal>
        </c:ser>
        <c:ser>
          <c:idx val="1"/>
          <c:order val="1"/>
          <c:tx>
            <c:strRef>
              <c:f>Sheet1!$K$18</c:f>
              <c:strCache>
                <c:ptCount val="1"/>
                <c:pt idx="0">
                  <c:v>80mV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Sheet1!$K$19:$K$25</c:f>
              <c:numCache>
                <c:formatCode>General</c:formatCode>
                <c:ptCount val="7"/>
                <c:pt idx="0">
                  <c:v>300</c:v>
                </c:pt>
                <c:pt idx="1">
                  <c:v>350</c:v>
                </c:pt>
                <c:pt idx="2">
                  <c:v>500</c:v>
                </c:pt>
                <c:pt idx="3">
                  <c:v>550</c:v>
                </c:pt>
                <c:pt idx="4">
                  <c:v>600</c:v>
                </c:pt>
                <c:pt idx="5">
                  <c:v>650</c:v>
                </c:pt>
                <c:pt idx="6">
                  <c:v>700</c:v>
                </c:pt>
              </c:numCache>
            </c:numRef>
          </c:xVal>
          <c:yVal>
            <c:numRef>
              <c:f>Sheet1!$L$19:$L$25</c:f>
              <c:numCache>
                <c:formatCode>General</c:formatCode>
                <c:ptCount val="7"/>
                <c:pt idx="0">
                  <c:v>-3.9914470981040835</c:v>
                </c:pt>
                <c:pt idx="1">
                  <c:v>0</c:v>
                </c:pt>
                <c:pt idx="2">
                  <c:v>-5.575072019056579</c:v>
                </c:pt>
                <c:pt idx="3">
                  <c:v>-10.012047011383707</c:v>
                </c:pt>
                <c:pt idx="4">
                  <c:v>-9.4514725393788357</c:v>
                </c:pt>
                <c:pt idx="5">
                  <c:v>-10.611311478932572</c:v>
                </c:pt>
                <c:pt idx="6">
                  <c:v>-16.631911392212196</c:v>
                </c:pt>
              </c:numCache>
            </c:numRef>
          </c:yVal>
        </c:ser>
        <c:ser>
          <c:idx val="2"/>
          <c:order val="2"/>
          <c:tx>
            <c:strRef>
              <c:f>Sheet1!$K$27</c:f>
              <c:strCache>
                <c:ptCount val="1"/>
                <c:pt idx="0">
                  <c:v>160mV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Sheet1!$K$28:$K$29</c:f>
              <c:numCache>
                <c:formatCode>General</c:formatCode>
                <c:ptCount val="2"/>
                <c:pt idx="0">
                  <c:v>700</c:v>
                </c:pt>
                <c:pt idx="1">
                  <c:v>750</c:v>
                </c:pt>
              </c:numCache>
            </c:numRef>
          </c:xVal>
          <c:yVal>
            <c:numRef>
              <c:f>Sheet1!$L$28:$L$29</c:f>
              <c:numCache>
                <c:formatCode>General</c:formatCode>
                <c:ptCount val="2"/>
                <c:pt idx="0">
                  <c:v>-13.979400086720375</c:v>
                </c:pt>
                <c:pt idx="1">
                  <c:v>-21.492672365938084</c:v>
                </c:pt>
              </c:numCache>
            </c:numRef>
          </c:yVal>
        </c:ser>
        <c:ser>
          <c:idx val="3"/>
          <c:order val="3"/>
          <c:tx>
            <c:strRef>
              <c:f>Sheet1!$N$21</c:f>
              <c:strCache>
                <c:ptCount val="1"/>
                <c:pt idx="0">
                  <c:v>320mV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Sheet1!$N$22:$N$27</c:f>
              <c:numCache>
                <c:formatCode>General</c:formatCode>
                <c:ptCount val="6"/>
                <c:pt idx="0">
                  <c:v>750</c:v>
                </c:pt>
                <c:pt idx="1">
                  <c:v>800</c:v>
                </c:pt>
                <c:pt idx="2">
                  <c:v>850</c:v>
                </c:pt>
                <c:pt idx="3">
                  <c:v>900</c:v>
                </c:pt>
                <c:pt idx="4">
                  <c:v>950</c:v>
                </c:pt>
                <c:pt idx="5">
                  <c:v>1000</c:v>
                </c:pt>
              </c:numCache>
            </c:numRef>
          </c:xVal>
          <c:yVal>
            <c:numRef>
              <c:f>Sheet1!$O$22:$O$27</c:f>
              <c:numCache>
                <c:formatCode>General</c:formatCode>
                <c:ptCount val="6"/>
                <c:pt idx="0">
                  <c:v>-19.339994797941493</c:v>
                </c:pt>
                <c:pt idx="1">
                  <c:v>-18.926302820744471</c:v>
                </c:pt>
                <c:pt idx="2">
                  <c:v>-18.62847171271757</c:v>
                </c:pt>
                <c:pt idx="3">
                  <c:v>-19.554472105776956</c:v>
                </c:pt>
                <c:pt idx="4">
                  <c:v>-20.231637450996303</c:v>
                </c:pt>
                <c:pt idx="5">
                  <c:v>-20.469621916990455</c:v>
                </c:pt>
              </c:numCache>
            </c:numRef>
          </c:yVal>
        </c:ser>
        <c:dLbls/>
        <c:axId val="70770048"/>
        <c:axId val="71177344"/>
      </c:scatterChart>
      <c:valAx>
        <c:axId val="707700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Input</a:t>
                </a:r>
                <a:r>
                  <a:rPr lang="en-US" baseline="0"/>
                  <a:t> Sine wave frequency [MHz]</a:t>
                </a: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crossAx val="71177344"/>
        <c:crossesAt val="-25"/>
        <c:crossBetween val="midCat"/>
      </c:valAx>
      <c:valAx>
        <c:axId val="71177344"/>
        <c:scaling>
          <c:orientation val="minMax"/>
          <c:max val="5"/>
          <c:min val="-25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</a:t>
                </a:r>
                <a:r>
                  <a:rPr lang="en-US" baseline="0"/>
                  <a:t> Amplitude [dB]</a:t>
                </a: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crossAx val="7077004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3</xdr:row>
      <xdr:rowOff>38100</xdr:rowOff>
    </xdr:from>
    <xdr:to>
      <xdr:col>21</xdr:col>
      <xdr:colOff>390525</xdr:colOff>
      <xdr:row>17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topLeftCell="K1" workbookViewId="0">
      <selection activeCell="N3" sqref="N3"/>
    </sheetView>
  </sheetViews>
  <sheetFormatPr defaultRowHeight="15"/>
  <cols>
    <col min="1" max="1" width="10.42578125" bestFit="1" customWidth="1"/>
    <col min="2" max="2" width="15.5703125" bestFit="1" customWidth="1"/>
    <col min="6" max="6" width="10.42578125" bestFit="1" customWidth="1"/>
    <col min="7" max="7" width="9.85546875" bestFit="1" customWidth="1"/>
    <col min="9" max="9" width="9.7109375" bestFit="1" customWidth="1"/>
  </cols>
  <sheetData>
    <row r="1" spans="1:12">
      <c r="B1" t="s">
        <v>0</v>
      </c>
    </row>
    <row r="2" spans="1:12">
      <c r="C2" t="s">
        <v>1</v>
      </c>
      <c r="I2" s="1">
        <v>40524</v>
      </c>
    </row>
    <row r="3" spans="1:12">
      <c r="C3" t="s">
        <v>2</v>
      </c>
      <c r="I3" t="s">
        <v>3</v>
      </c>
    </row>
    <row r="5" spans="1:12">
      <c r="B5" t="s">
        <v>4</v>
      </c>
      <c r="C5" t="s">
        <v>5</v>
      </c>
      <c r="D5" s="2" t="s">
        <v>8</v>
      </c>
      <c r="E5" s="2" t="s">
        <v>8</v>
      </c>
      <c r="F5" t="s">
        <v>14</v>
      </c>
      <c r="G5" t="s">
        <v>11</v>
      </c>
      <c r="H5" s="2" t="s">
        <v>16</v>
      </c>
      <c r="I5" s="2" t="s">
        <v>17</v>
      </c>
    </row>
    <row r="6" spans="1:12">
      <c r="B6" s="2" t="s">
        <v>6</v>
      </c>
      <c r="C6" s="2" t="s">
        <v>7</v>
      </c>
      <c r="D6" s="2" t="s">
        <v>9</v>
      </c>
      <c r="E6" s="2" t="s">
        <v>10</v>
      </c>
      <c r="F6" s="2" t="s">
        <v>13</v>
      </c>
      <c r="G6" s="2" t="s">
        <v>12</v>
      </c>
      <c r="H6" s="2" t="s">
        <v>13</v>
      </c>
      <c r="I6" s="2" t="s">
        <v>18</v>
      </c>
      <c r="K6" s="3" t="s">
        <v>19</v>
      </c>
      <c r="L6" s="3"/>
    </row>
    <row r="7" spans="1:12">
      <c r="B7">
        <v>50</v>
      </c>
      <c r="C7">
        <v>40</v>
      </c>
      <c r="D7">
        <v>1725</v>
      </c>
      <c r="E7">
        <v>2200</v>
      </c>
      <c r="F7">
        <f>+E7-D7</f>
        <v>475</v>
      </c>
      <c r="G7">
        <f>+$C$7/C7</f>
        <v>1</v>
      </c>
      <c r="H7">
        <f>+F7*G7</f>
        <v>475</v>
      </c>
      <c r="I7">
        <f>20*LOG(H7/$H$7)</f>
        <v>0</v>
      </c>
      <c r="K7">
        <f>+B7</f>
        <v>50</v>
      </c>
      <c r="L7">
        <f>+I7</f>
        <v>0</v>
      </c>
    </row>
    <row r="8" spans="1:12">
      <c r="B8">
        <v>100</v>
      </c>
      <c r="C8">
        <v>40</v>
      </c>
      <c r="D8">
        <v>1725</v>
      </c>
      <c r="E8">
        <v>2200</v>
      </c>
      <c r="F8">
        <f t="shared" ref="F8:F31" si="0">+E8-D8</f>
        <v>475</v>
      </c>
      <c r="G8">
        <f t="shared" ref="G8:G31" si="1">+$C$7/C8</f>
        <v>1</v>
      </c>
      <c r="H8">
        <f t="shared" ref="H8:H31" si="2">+F8*G8</f>
        <v>475</v>
      </c>
      <c r="I8">
        <f t="shared" ref="I8:I31" si="3">20*LOG(H8/$H$7)</f>
        <v>0</v>
      </c>
      <c r="K8">
        <f t="shared" ref="K8:K12" si="4">+B8</f>
        <v>100</v>
      </c>
      <c r="L8">
        <f t="shared" ref="L8:L12" si="5">+I8</f>
        <v>0</v>
      </c>
    </row>
    <row r="9" spans="1:12">
      <c r="B9">
        <v>150</v>
      </c>
      <c r="C9">
        <v>40</v>
      </c>
      <c r="D9">
        <v>1725</v>
      </c>
      <c r="E9">
        <v>2200</v>
      </c>
      <c r="F9">
        <f t="shared" si="0"/>
        <v>475</v>
      </c>
      <c r="G9">
        <f t="shared" si="1"/>
        <v>1</v>
      </c>
      <c r="H9">
        <f t="shared" si="2"/>
        <v>475</v>
      </c>
      <c r="I9">
        <f t="shared" si="3"/>
        <v>0</v>
      </c>
      <c r="K9">
        <f t="shared" si="4"/>
        <v>150</v>
      </c>
      <c r="L9">
        <f t="shared" si="5"/>
        <v>0</v>
      </c>
    </row>
    <row r="10" spans="1:12">
      <c r="B10">
        <v>200</v>
      </c>
      <c r="C10">
        <v>40</v>
      </c>
      <c r="D10">
        <v>1700</v>
      </c>
      <c r="E10">
        <v>2200</v>
      </c>
      <c r="F10">
        <f t="shared" si="0"/>
        <v>500</v>
      </c>
      <c r="G10">
        <f t="shared" si="1"/>
        <v>1</v>
      </c>
      <c r="H10">
        <f t="shared" si="2"/>
        <v>500</v>
      </c>
      <c r="I10">
        <f t="shared" si="3"/>
        <v>0.44552789422304417</v>
      </c>
      <c r="K10">
        <f t="shared" si="4"/>
        <v>200</v>
      </c>
      <c r="L10">
        <f t="shared" si="5"/>
        <v>0.44552789422304417</v>
      </c>
    </row>
    <row r="11" spans="1:12">
      <c r="B11">
        <v>250</v>
      </c>
      <c r="C11">
        <v>40</v>
      </c>
      <c r="D11">
        <v>1800</v>
      </c>
      <c r="E11">
        <v>2075</v>
      </c>
      <c r="F11">
        <f t="shared" si="0"/>
        <v>275</v>
      </c>
      <c r="G11">
        <f t="shared" si="1"/>
        <v>1</v>
      </c>
      <c r="H11">
        <f t="shared" si="2"/>
        <v>275</v>
      </c>
      <c r="I11">
        <f t="shared" si="3"/>
        <v>-4.747218315892078</v>
      </c>
      <c r="K11">
        <f t="shared" si="4"/>
        <v>250</v>
      </c>
      <c r="L11">
        <f t="shared" si="5"/>
        <v>-4.747218315892078</v>
      </c>
    </row>
    <row r="12" spans="1:12">
      <c r="B12">
        <v>300</v>
      </c>
      <c r="C12">
        <v>40</v>
      </c>
      <c r="D12">
        <v>1820</v>
      </c>
      <c r="E12">
        <v>2060</v>
      </c>
      <c r="F12">
        <f t="shared" si="0"/>
        <v>240</v>
      </c>
      <c r="G12">
        <f t="shared" si="1"/>
        <v>1</v>
      </c>
      <c r="H12">
        <f t="shared" si="2"/>
        <v>240</v>
      </c>
      <c r="I12">
        <f t="shared" si="3"/>
        <v>-5.9296473582652105</v>
      </c>
      <c r="K12">
        <f t="shared" si="4"/>
        <v>300</v>
      </c>
      <c r="L12">
        <f t="shared" si="5"/>
        <v>-5.9296473582652105</v>
      </c>
    </row>
    <row r="13" spans="1:12">
      <c r="B13">
        <v>300</v>
      </c>
      <c r="C13">
        <v>80</v>
      </c>
      <c r="D13">
        <v>1650</v>
      </c>
      <c r="E13">
        <v>2250</v>
      </c>
      <c r="F13">
        <f t="shared" si="0"/>
        <v>600</v>
      </c>
      <c r="G13">
        <f t="shared" si="1"/>
        <v>0.5</v>
      </c>
      <c r="H13">
        <f t="shared" si="2"/>
        <v>300</v>
      </c>
      <c r="I13">
        <f t="shared" si="3"/>
        <v>-3.9914470981040835</v>
      </c>
      <c r="K13">
        <f>+B14</f>
        <v>350</v>
      </c>
      <c r="L13">
        <f>+I14</f>
        <v>2.0291528151755407</v>
      </c>
    </row>
    <row r="14" spans="1:12">
      <c r="B14">
        <v>350</v>
      </c>
      <c r="C14">
        <v>40</v>
      </c>
      <c r="D14">
        <v>1650</v>
      </c>
      <c r="E14">
        <v>2250</v>
      </c>
      <c r="F14">
        <f t="shared" si="0"/>
        <v>600</v>
      </c>
      <c r="G14">
        <f t="shared" si="1"/>
        <v>1</v>
      </c>
      <c r="H14">
        <f t="shared" si="2"/>
        <v>600</v>
      </c>
      <c r="I14">
        <f t="shared" si="3"/>
        <v>2.0291528151755407</v>
      </c>
      <c r="K14">
        <f>+B16</f>
        <v>400</v>
      </c>
      <c r="L14">
        <f>+I16</f>
        <v>-1.9382002601611279</v>
      </c>
    </row>
    <row r="15" spans="1:12">
      <c r="A15" t="s">
        <v>15</v>
      </c>
      <c r="B15">
        <v>350</v>
      </c>
      <c r="C15">
        <v>80</v>
      </c>
      <c r="D15">
        <v>1450</v>
      </c>
      <c r="E15">
        <v>2400</v>
      </c>
      <c r="F15">
        <f t="shared" si="0"/>
        <v>950</v>
      </c>
      <c r="G15">
        <f t="shared" si="1"/>
        <v>0.5</v>
      </c>
      <c r="H15">
        <f t="shared" si="2"/>
        <v>475</v>
      </c>
      <c r="I15">
        <f t="shared" si="3"/>
        <v>0</v>
      </c>
      <c r="K15">
        <f>+B17</f>
        <v>450</v>
      </c>
      <c r="L15">
        <f>+I17</f>
        <v>-5.2344052330809721</v>
      </c>
    </row>
    <row r="16" spans="1:12">
      <c r="B16">
        <v>400</v>
      </c>
      <c r="C16">
        <v>40</v>
      </c>
      <c r="D16">
        <v>1760</v>
      </c>
      <c r="E16">
        <v>2140</v>
      </c>
      <c r="F16">
        <f t="shared" si="0"/>
        <v>380</v>
      </c>
      <c r="G16">
        <f t="shared" si="1"/>
        <v>1</v>
      </c>
      <c r="H16">
        <f t="shared" si="2"/>
        <v>380</v>
      </c>
      <c r="I16">
        <f t="shared" si="3"/>
        <v>-1.9382002601611279</v>
      </c>
      <c r="K16">
        <f>+B18</f>
        <v>500</v>
      </c>
      <c r="L16">
        <f>+I18</f>
        <v>-7.9588001734407516</v>
      </c>
    </row>
    <row r="17" spans="2:15">
      <c r="B17">
        <v>450</v>
      </c>
      <c r="C17">
        <v>40</v>
      </c>
      <c r="D17">
        <v>1810</v>
      </c>
      <c r="E17">
        <v>2070</v>
      </c>
      <c r="F17">
        <f t="shared" si="0"/>
        <v>260</v>
      </c>
      <c r="G17">
        <f t="shared" si="1"/>
        <v>1</v>
      </c>
      <c r="H17">
        <f t="shared" si="2"/>
        <v>260</v>
      </c>
      <c r="I17">
        <f t="shared" si="3"/>
        <v>-5.2344052330809721</v>
      </c>
    </row>
    <row r="18" spans="2:15">
      <c r="B18">
        <v>500</v>
      </c>
      <c r="C18">
        <v>40</v>
      </c>
      <c r="D18">
        <v>1850</v>
      </c>
      <c r="E18">
        <v>2040</v>
      </c>
      <c r="F18">
        <f t="shared" si="0"/>
        <v>190</v>
      </c>
      <c r="G18">
        <f t="shared" si="1"/>
        <v>1</v>
      </c>
      <c r="H18">
        <f t="shared" si="2"/>
        <v>190</v>
      </c>
      <c r="I18">
        <f t="shared" si="3"/>
        <v>-7.9588001734407516</v>
      </c>
      <c r="K18" s="3" t="s">
        <v>20</v>
      </c>
      <c r="L18" s="3"/>
    </row>
    <row r="19" spans="2:15">
      <c r="B19">
        <v>500</v>
      </c>
      <c r="C19">
        <v>80</v>
      </c>
      <c r="D19">
        <v>1700</v>
      </c>
      <c r="E19">
        <v>2200</v>
      </c>
      <c r="F19">
        <f t="shared" si="0"/>
        <v>500</v>
      </c>
      <c r="G19">
        <f t="shared" si="1"/>
        <v>0.5</v>
      </c>
      <c r="H19">
        <f t="shared" si="2"/>
        <v>250</v>
      </c>
      <c r="I19">
        <f t="shared" si="3"/>
        <v>-5.575072019056579</v>
      </c>
      <c r="K19">
        <f>+B13</f>
        <v>300</v>
      </c>
      <c r="L19">
        <f>+I13</f>
        <v>-3.9914470981040835</v>
      </c>
    </row>
    <row r="20" spans="2:15">
      <c r="B20">
        <v>550</v>
      </c>
      <c r="C20">
        <v>80</v>
      </c>
      <c r="D20">
        <v>1800</v>
      </c>
      <c r="E20">
        <v>2100</v>
      </c>
      <c r="F20">
        <f t="shared" si="0"/>
        <v>300</v>
      </c>
      <c r="G20">
        <f t="shared" si="1"/>
        <v>0.5</v>
      </c>
      <c r="H20">
        <f t="shared" si="2"/>
        <v>150</v>
      </c>
      <c r="I20">
        <f t="shared" si="3"/>
        <v>-10.012047011383707</v>
      </c>
      <c r="K20">
        <f>+B15</f>
        <v>350</v>
      </c>
      <c r="L20">
        <f>+I15</f>
        <v>0</v>
      </c>
    </row>
    <row r="21" spans="2:15">
      <c r="B21">
        <v>600</v>
      </c>
      <c r="C21">
        <v>80</v>
      </c>
      <c r="D21">
        <v>1800</v>
      </c>
      <c r="E21">
        <v>2120</v>
      </c>
      <c r="F21">
        <f t="shared" si="0"/>
        <v>320</v>
      </c>
      <c r="G21">
        <f t="shared" si="1"/>
        <v>0.5</v>
      </c>
      <c r="H21">
        <f t="shared" si="2"/>
        <v>160</v>
      </c>
      <c r="I21">
        <f t="shared" si="3"/>
        <v>-9.4514725393788357</v>
      </c>
      <c r="K21">
        <f>+B19</f>
        <v>500</v>
      </c>
      <c r="L21">
        <f>+I19</f>
        <v>-5.575072019056579</v>
      </c>
      <c r="N21" s="3" t="s">
        <v>22</v>
      </c>
      <c r="O21" s="3"/>
    </row>
    <row r="22" spans="2:15">
      <c r="B22">
        <v>650</v>
      </c>
      <c r="C22">
        <v>80</v>
      </c>
      <c r="D22">
        <v>1820</v>
      </c>
      <c r="E22">
        <v>2100</v>
      </c>
      <c r="F22">
        <f t="shared" si="0"/>
        <v>280</v>
      </c>
      <c r="G22">
        <f t="shared" si="1"/>
        <v>0.5</v>
      </c>
      <c r="H22">
        <f t="shared" si="2"/>
        <v>140</v>
      </c>
      <c r="I22">
        <f t="shared" si="3"/>
        <v>-10.611311478932572</v>
      </c>
      <c r="K22">
        <f>+B20</f>
        <v>550</v>
      </c>
      <c r="L22">
        <f>+I20</f>
        <v>-10.012047011383707</v>
      </c>
      <c r="N22">
        <f>+B26</f>
        <v>750</v>
      </c>
      <c r="O22">
        <f>+I26</f>
        <v>-19.339994797941493</v>
      </c>
    </row>
    <row r="23" spans="2:15">
      <c r="B23">
        <v>700</v>
      </c>
      <c r="C23">
        <v>80</v>
      </c>
      <c r="D23">
        <v>1880</v>
      </c>
      <c r="E23">
        <v>2020</v>
      </c>
      <c r="F23">
        <f t="shared" si="0"/>
        <v>140</v>
      </c>
      <c r="G23">
        <f t="shared" si="1"/>
        <v>0.5</v>
      </c>
      <c r="H23">
        <f t="shared" si="2"/>
        <v>70</v>
      </c>
      <c r="I23">
        <f t="shared" si="3"/>
        <v>-16.631911392212196</v>
      </c>
      <c r="K23">
        <f>+B21</f>
        <v>600</v>
      </c>
      <c r="L23">
        <f>+I21</f>
        <v>-9.4514725393788357</v>
      </c>
      <c r="N23">
        <f t="shared" ref="N23:N27" si="6">+B27</f>
        <v>800</v>
      </c>
      <c r="O23">
        <f t="shared" ref="O23:O27" si="7">+I27</f>
        <v>-18.926302820744471</v>
      </c>
    </row>
    <row r="24" spans="2:15">
      <c r="B24">
        <v>700</v>
      </c>
      <c r="C24">
        <v>160</v>
      </c>
      <c r="D24">
        <v>1780</v>
      </c>
      <c r="E24">
        <v>2160</v>
      </c>
      <c r="F24">
        <f t="shared" si="0"/>
        <v>380</v>
      </c>
      <c r="G24">
        <f t="shared" si="1"/>
        <v>0.25</v>
      </c>
      <c r="H24">
        <f t="shared" si="2"/>
        <v>95</v>
      </c>
      <c r="I24">
        <f t="shared" si="3"/>
        <v>-13.979400086720375</v>
      </c>
      <c r="K24">
        <f>+B22</f>
        <v>650</v>
      </c>
      <c r="L24">
        <f>+I22</f>
        <v>-10.611311478932572</v>
      </c>
      <c r="N24">
        <f t="shared" si="6"/>
        <v>850</v>
      </c>
      <c r="O24">
        <f t="shared" si="7"/>
        <v>-18.62847171271757</v>
      </c>
    </row>
    <row r="25" spans="2:15">
      <c r="B25">
        <v>750</v>
      </c>
      <c r="C25">
        <v>160</v>
      </c>
      <c r="D25">
        <v>1870</v>
      </c>
      <c r="E25">
        <v>2030</v>
      </c>
      <c r="F25">
        <f t="shared" si="0"/>
        <v>160</v>
      </c>
      <c r="G25">
        <f t="shared" si="1"/>
        <v>0.25</v>
      </c>
      <c r="H25">
        <f t="shared" si="2"/>
        <v>40</v>
      </c>
      <c r="I25">
        <f t="shared" si="3"/>
        <v>-21.492672365938084</v>
      </c>
      <c r="K25">
        <f>+B23</f>
        <v>700</v>
      </c>
      <c r="L25">
        <f>+I23</f>
        <v>-16.631911392212196</v>
      </c>
      <c r="N25">
        <f t="shared" si="6"/>
        <v>900</v>
      </c>
      <c r="O25">
        <f t="shared" si="7"/>
        <v>-19.554472105776956</v>
      </c>
    </row>
    <row r="26" spans="2:15">
      <c r="B26">
        <v>750</v>
      </c>
      <c r="C26">
        <v>320</v>
      </c>
      <c r="D26">
        <v>1770</v>
      </c>
      <c r="E26">
        <v>2180</v>
      </c>
      <c r="F26">
        <f t="shared" si="0"/>
        <v>410</v>
      </c>
      <c r="G26">
        <f t="shared" si="1"/>
        <v>0.125</v>
      </c>
      <c r="H26">
        <f t="shared" si="2"/>
        <v>51.25</v>
      </c>
      <c r="I26">
        <f t="shared" si="3"/>
        <v>-19.339994797941493</v>
      </c>
      <c r="N26">
        <f t="shared" si="6"/>
        <v>950</v>
      </c>
      <c r="O26">
        <f t="shared" si="7"/>
        <v>-20.231637450996303</v>
      </c>
    </row>
    <row r="27" spans="2:15">
      <c r="B27">
        <v>800</v>
      </c>
      <c r="C27">
        <v>320</v>
      </c>
      <c r="D27">
        <v>1770</v>
      </c>
      <c r="E27">
        <v>2200</v>
      </c>
      <c r="F27">
        <f t="shared" si="0"/>
        <v>430</v>
      </c>
      <c r="G27">
        <f t="shared" si="1"/>
        <v>0.125</v>
      </c>
      <c r="H27">
        <f t="shared" si="2"/>
        <v>53.75</v>
      </c>
      <c r="I27">
        <f t="shared" si="3"/>
        <v>-18.926302820744471</v>
      </c>
      <c r="K27" s="3" t="s">
        <v>21</v>
      </c>
      <c r="L27" s="3"/>
      <c r="N27">
        <f t="shared" si="6"/>
        <v>1000</v>
      </c>
      <c r="O27">
        <f t="shared" si="7"/>
        <v>-20.469621916990455</v>
      </c>
    </row>
    <row r="28" spans="2:15">
      <c r="B28">
        <v>850</v>
      </c>
      <c r="C28">
        <v>320</v>
      </c>
      <c r="D28">
        <v>1775</v>
      </c>
      <c r="E28">
        <v>2220</v>
      </c>
      <c r="F28">
        <f t="shared" si="0"/>
        <v>445</v>
      </c>
      <c r="G28">
        <f t="shared" si="1"/>
        <v>0.125</v>
      </c>
      <c r="H28">
        <f t="shared" si="2"/>
        <v>55.625</v>
      </c>
      <c r="I28">
        <f t="shared" si="3"/>
        <v>-18.62847171271757</v>
      </c>
      <c r="K28">
        <f>+B24</f>
        <v>700</v>
      </c>
      <c r="L28">
        <f>+I24</f>
        <v>-13.979400086720375</v>
      </c>
    </row>
    <row r="29" spans="2:15">
      <c r="B29">
        <v>900</v>
      </c>
      <c r="C29">
        <v>320</v>
      </c>
      <c r="D29">
        <v>1800</v>
      </c>
      <c r="E29">
        <v>2200</v>
      </c>
      <c r="F29">
        <f t="shared" si="0"/>
        <v>400</v>
      </c>
      <c r="G29">
        <f t="shared" si="1"/>
        <v>0.125</v>
      </c>
      <c r="H29">
        <f t="shared" si="2"/>
        <v>50</v>
      </c>
      <c r="I29">
        <f t="shared" si="3"/>
        <v>-19.554472105776956</v>
      </c>
      <c r="K29">
        <f>+B25</f>
        <v>750</v>
      </c>
      <c r="L29">
        <f>+I25</f>
        <v>-21.492672365938084</v>
      </c>
    </row>
    <row r="30" spans="2:15">
      <c r="B30">
        <v>950</v>
      </c>
      <c r="C30">
        <v>320</v>
      </c>
      <c r="D30">
        <v>1840</v>
      </c>
      <c r="E30">
        <v>2210</v>
      </c>
      <c r="F30">
        <f t="shared" si="0"/>
        <v>370</v>
      </c>
      <c r="G30">
        <f t="shared" si="1"/>
        <v>0.125</v>
      </c>
      <c r="H30">
        <f t="shared" si="2"/>
        <v>46.25</v>
      </c>
      <c r="I30">
        <f t="shared" si="3"/>
        <v>-20.231637450996303</v>
      </c>
    </row>
    <row r="31" spans="2:15">
      <c r="B31">
        <v>1000</v>
      </c>
      <c r="C31">
        <v>320</v>
      </c>
      <c r="D31">
        <v>1860</v>
      </c>
      <c r="E31">
        <v>2220</v>
      </c>
      <c r="F31">
        <f t="shared" si="0"/>
        <v>360</v>
      </c>
      <c r="G31">
        <f t="shared" si="1"/>
        <v>0.125</v>
      </c>
      <c r="H31">
        <f t="shared" si="2"/>
        <v>45</v>
      </c>
      <c r="I31">
        <f t="shared" si="3"/>
        <v>-20.469621916990455</v>
      </c>
    </row>
  </sheetData>
  <mergeCells count="4">
    <mergeCell ref="K6:L6"/>
    <mergeCell ref="K18:L18"/>
    <mergeCell ref="K27:L27"/>
    <mergeCell ref="N21:O2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2010-12-13T05:57:20Z</dcterms:modified>
</cp:coreProperties>
</file>